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8. October 2023\8. Website Upload- Monthly Portfolio\"/>
    </mc:Choice>
  </mc:AlternateContent>
  <xr:revisionPtr revIDLastSave="0" documentId="8_{7089951D-CD42-4F54-ADD4-E8E2A7B9FFD2}" xr6:coauthVersionLast="47" xr6:coauthVersionMax="47" xr10:uidLastSave="{00000000-0000-0000-0000-000000000000}"/>
  <bookViews>
    <workbookView xWindow="-120" yWindow="-120" windowWidth="20730" windowHeight="11160" xr2:uid="{EE4A804C-6C8D-4FFC-A42E-F3466591CB38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G126" i="1" s="1"/>
  <c r="F125" i="1"/>
  <c r="G125" i="1" s="1"/>
  <c r="F124" i="1"/>
  <c r="G124" i="1" s="1"/>
  <c r="F123" i="1"/>
  <c r="F122" i="1"/>
  <c r="G122" i="1" s="1"/>
  <c r="F121" i="1"/>
  <c r="G121" i="1" s="1"/>
  <c r="F120" i="1"/>
  <c r="G120" i="1" s="1"/>
  <c r="F119" i="1"/>
  <c r="F118" i="1"/>
  <c r="G118" i="1" s="1"/>
  <c r="F117" i="1"/>
  <c r="G117" i="1" s="1"/>
  <c r="F116" i="1"/>
  <c r="G116" i="1" s="1"/>
  <c r="F100" i="1"/>
  <c r="F102" i="1" s="1"/>
  <c r="F90" i="1"/>
  <c r="G94" i="1" l="1"/>
  <c r="G88" i="1"/>
  <c r="G84" i="1"/>
  <c r="G80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100" i="1"/>
  <c r="G90" i="1"/>
  <c r="G87" i="1"/>
  <c r="G83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6" i="1"/>
  <c r="G82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98" i="1"/>
  <c r="G89" i="1"/>
  <c r="G85" i="1"/>
  <c r="G81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5" i="1"/>
  <c r="G11" i="1"/>
  <c r="G7" i="1"/>
  <c r="G19" i="1"/>
  <c r="G119" i="1"/>
  <c r="G123" i="1"/>
  <c r="G127" i="1"/>
</calcChain>
</file>

<file path=xl/sharedStrings.xml><?xml version="1.0" encoding="utf-8"?>
<sst xmlns="http://schemas.openxmlformats.org/spreadsheetml/2006/main" count="294" uniqueCount="252">
  <si>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</si>
  <si>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</si>
  <si>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</si>
  <si>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</si>
  <si>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</si>
  <si>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</si>
  <si>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31-10-2023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</si>
  <si>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</si>
  <si>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</si>
  <si>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</si>
  <si>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</si>
  <si>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</si>
  <si>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</si>
  <si>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</si>
  <si>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</si>
  <si>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</si>
  <si>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</si>
  <si>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</si>
  <si>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</si>
  <si>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</si>
  <si>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</si>
  <si>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</si>
  <si>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</si>
  <si>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</si>
  <si>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</si>
  <si>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</si>
  <si>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</si>
  <si>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</si>
  <si>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</si>
  <si>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</si>
  <si>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</si>
  <si>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</si>
  <si>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</si>
  <si>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</si>
  <si>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</si>
  <si>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</si>
  <si>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</si>
  <si>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</si>
  <si>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</si>
  <si>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</si>
  <si>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</si>
  <si>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</si>
  <si>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</si>
  <si>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</si>
  <si>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</si>
  <si>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</si>
  <si>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</si>
  <si>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</si>
  <si>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</si>
  <si>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</si>
  <si>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</si>
  <si>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</si>
  <si>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</si>
  <si>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</si>
  <si>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</si>
  <si>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</si>
  <si>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</si>
  <si>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</si>
  <si>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</si>
  <si>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</si>
  <si>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</si>
  <si>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</si>
  <si>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</si>
  <si>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</si>
  <si>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</si>
  <si>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</si>
  <si>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</si>
  <si>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</si>
  <si>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</si>
  <si>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</si>
  <si>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</si>
  <si>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</si>
  <si>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</si>
  <si>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</si>
  <si>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</si>
  <si>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INE101A01026</t>
  </si>
  <si>
    <t>MAHINDRA AND MAHINDRA LTD</t>
  </si>
  <si>
    <t>Manufacture of tractors used in agriculture and forestry</t>
  </si>
  <si>
    <t>INE111A01025</t>
  </si>
  <si>
    <t>Container Corporation of India Limited</t>
  </si>
  <si>
    <t>Freight rail transport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</si>
  <si>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</si>
  <si>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</si>
  <si>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</si>
  <si>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</si>
  <si>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</si>
  <si>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Other credit granting</t>
  </si>
  <si>
    <t>INE123W01016</t>
  </si>
  <si>
    <t>SBI LIFE INSURANCE COMPANY LIMITED</t>
  </si>
  <si>
    <t>Life insurance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</si>
  <si>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</si>
  <si>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</si>
  <si>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</si>
  <si>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</si>
  <si>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</si>
  <si>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</si>
  <si>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</si>
  <si>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</si>
  <si>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engines and turbines, except aircraft, vehicle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</si>
  <si>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</si>
  <si>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</si>
  <si>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</si>
  <si>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</si>
  <si>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</si>
  <si>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</si>
  <si>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</si>
  <si>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</si>
  <si>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</si>
  <si>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</si>
  <si>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</si>
  <si>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</si>
  <si>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Processing and blending of tea including manufacture of instant tea</t>
  </si>
  <si>
    <t>INE200M01021</t>
  </si>
  <si>
    <t>VARUN INDUSTRIES LIMITED</t>
  </si>
  <si>
    <t>Manufacture of aerated drinks</t>
  </si>
  <si>
    <t>INE203G01027</t>
  </si>
  <si>
    <t>INDRAPRASTHA GAS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</si>
  <si>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</si>
  <si>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</si>
  <si>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</si>
  <si>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</si>
  <si>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</si>
  <si>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Other information technology and computer service activities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</si>
  <si>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</si>
  <si>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</si>
  <si>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</si>
  <si>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</si>
  <si>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</si>
  <si>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</si>
  <si>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</si>
  <si>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INE239A01016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</si>
  <si>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</si>
  <si>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</si>
  <si>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</si>
  <si>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</si>
  <si>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</si>
  <si>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</si>
  <si>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</si>
  <si>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</si>
  <si>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</si>
  <si>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</si>
  <si>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</si>
  <si>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</si>
  <si>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</si>
  <si>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</si>
  <si>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</si>
  <si>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</si>
  <si>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INE298A01020</t>
  </si>
  <si>
    <t>CUMMINS INDIA LIMITED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</si>
  <si>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</si>
  <si>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</si>
  <si>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</si>
  <si>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</si>
  <si>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</si>
  <si>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</si>
  <si>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</si>
  <si>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</si>
  <si>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</si>
  <si>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</si>
  <si>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</si>
  <si>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INE481G01011</t>
  </si>
  <si>
    <t>UltraTech Cement Limited</t>
  </si>
  <si>
    <t>Manufacture of clinkers and cement</t>
  </si>
  <si>
    <t>INE494B01023</t>
  </si>
  <si>
    <t>TVS Motor Company Ltd</t>
  </si>
  <si>
    <t>INE513A01022</t>
  </si>
  <si>
    <t>Schaeffler India Limited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</si>
  <si>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</si>
  <si>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</si>
  <si>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</si>
  <si>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</si>
  <si>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</si>
  <si>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</si>
  <si>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</si>
  <si>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</si>
  <si>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INE726G01019</t>
  </si>
  <si>
    <t>ICICI PRUDENTIAL LIFE INSURANCE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</si>
  <si>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</si>
  <si>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</si>
  <si>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</si>
  <si>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</si>
  <si>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</si>
  <si>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INE758E01017</t>
  </si>
  <si>
    <t>Jio Financial Services</t>
  </si>
  <si>
    <t>INE795G01014</t>
  </si>
  <si>
    <t>HDFC LIFE INSURANCE COMPANY LTD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</si>
  <si>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</si>
  <si>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</si>
  <si>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</si>
  <si>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</si>
  <si>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</si>
  <si>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</si>
  <si>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</si>
  <si>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</si>
  <si>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</si>
  <si>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</si>
  <si>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</si>
  <si>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</si>
  <si>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</si>
  <si>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</si>
  <si>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INE917I01010</t>
  </si>
  <si>
    <t>Bajaj Auto Limited</t>
  </si>
  <si>
    <t>INE918I01026</t>
  </si>
  <si>
    <t>BAJAJ FINSERV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</si>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</sst>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0" fontId="0" fillId="0" borderId="5" xfId="0" applyBorder="1" applyAlignment="1">
      <alignment vertical="top"/>
    </xf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1A0FB504-88FE-46EA-9D2F-0C0DAFE28BE3}"/>
    <cellStyle name="Normal" xfId="0" builtinId="0"/>
    <cellStyle name="Normal 2" xfId="2" xr:uid="{10B8EF1A-D136-43B0-B8FE-17C298FA815B}"/>
    <cellStyle name="Percent" xfId="1" builtinId="5"/>
    <cellStyle name="Percent 2" xfId="4" xr:uid="{B3AE7ED9-C800-422A-AE04-A87176C9B5CA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DEDF80-21ED-49CB-9CFE-5B30AD6D105C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10EF753A-E81E-47E1-9C2B-1C5B56962D37}" name="ISIN No." dataDxfId="6"/>
    <tableColumn id="2" xr3:uid="{63EDC77D-D039-4598-A1C1-882547A5CB08}" name="Name of the Instrument" dataDxfId="5"/>
    <tableColumn id="3" xr3:uid="{7F4DC0A5-BD94-4C71-9961-BA074B3256CF}" name="Industry " dataDxfId="4"/>
    <tableColumn id="4" xr3:uid="{283DDDCA-112B-4DFC-BC11-A276C392806C}" name="Quantity" dataDxfId="3"/>
    <tableColumn id="5" xr3:uid="{A8D50207-7887-4840-B306-2E9B31BB94F9}" name="Market Value" dataDxfId="2"/>
    <tableColumn id="6" xr3:uid="{1021509F-0D3D-4CA1-9A23-0E062E73A194}" name="% of Portfolio" dataDxfId="1" dataCellStyle="Percent">
      <calculatedColumnFormula>+F7/$F$102</calculatedColumnFormula>
    </tableColumn>
    <tableColumn id="7" xr3:uid="{61F488DF-BACD-472A-A7A6-081D2E24807C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AFC2-1E5D-43A1-8187-EEC38433D4AB}">
  <sheetPr>
    <tabColor rgb="FF7030A0"/>
  </sheetPr>
  <dimension ref="A2:O138"/>
  <sheetViews>
    <sheetView showGridLines="0" tabSelected="1" zoomScaleNormal="100" zoomScaleSheetLayoutView="89" workbookViewId="0">
      <selection activeCell="B13" sqref="B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441</v>
      </c>
      <c r="F7" s="16">
        <v>236949.3</v>
      </c>
      <c r="G7" s="17">
        <f>+F7/$F$102</f>
        <v>8.7109652910256734E-4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8317</v>
      </c>
      <c r="F8" s="16">
        <v>19028464.300000001</v>
      </c>
      <c r="G8" s="17">
        <f t="shared" ref="G8:G71" si="0">+F8/$F$102</f>
        <v>6.9954328651243597E-2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360</v>
      </c>
      <c r="F9" s="16">
        <v>1199142</v>
      </c>
      <c r="G9" s="17">
        <f t="shared" si="0"/>
        <v>4.4084048110760859E-3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550</v>
      </c>
      <c r="F10" s="16">
        <v>1017912.5</v>
      </c>
      <c r="G10" s="17">
        <f t="shared" si="0"/>
        <v>3.7421509398006961E-3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8312</v>
      </c>
      <c r="F11" s="16">
        <v>11374140.800000001</v>
      </c>
      <c r="G11" s="17">
        <f t="shared" si="0"/>
        <v>4.1814745063200862E-2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2300</v>
      </c>
      <c r="F12" s="16">
        <v>1216470</v>
      </c>
      <c r="G12" s="17">
        <f t="shared" si="0"/>
        <v>4.4721077241308589E-3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3528</v>
      </c>
      <c r="F13" s="16">
        <v>10333688.4</v>
      </c>
      <c r="G13" s="17">
        <f t="shared" si="0"/>
        <v>3.7989730706389356E-2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783</v>
      </c>
      <c r="F14" s="16">
        <v>2345633.1</v>
      </c>
      <c r="G14" s="17">
        <f t="shared" si="0"/>
        <v>8.6232491590314698E-3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6500</v>
      </c>
      <c r="F15" s="16">
        <v>1275300</v>
      </c>
      <c r="G15" s="17">
        <f t="shared" si="0"/>
        <v>4.6883844078227039E-3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4215</v>
      </c>
      <c r="F16" s="16">
        <v>1472088.75</v>
      </c>
      <c r="G16" s="17">
        <f t="shared" si="0"/>
        <v>5.4118387378900758E-3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2689</v>
      </c>
      <c r="F17" s="16">
        <v>6679476</v>
      </c>
      <c r="G17" s="17">
        <f t="shared" si="0"/>
        <v>2.4555752474575362E-2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5650</v>
      </c>
      <c r="F18" s="16">
        <v>2596175</v>
      </c>
      <c r="G18" s="17">
        <f t="shared" si="0"/>
        <v>9.5443161530456427E-3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40</v>
      </c>
      <c r="E19" s="16">
        <v>16383</v>
      </c>
      <c r="F19" s="16">
        <v>24189499.5</v>
      </c>
      <c r="G19" s="17">
        <f t="shared" si="0"/>
        <v>8.892783838221209E-2</v>
      </c>
      <c r="H19" s="18"/>
    </row>
    <row r="20" spans="1:8" x14ac:dyDescent="0.25">
      <c r="A20" s="13"/>
      <c r="B20" s="14" t="s">
        <v>52</v>
      </c>
      <c r="C20" s="15" t="s">
        <v>53</v>
      </c>
      <c r="D20" s="15" t="s">
        <v>54</v>
      </c>
      <c r="E20" s="16">
        <v>3573</v>
      </c>
      <c r="F20" s="16">
        <v>3889567.8</v>
      </c>
      <c r="G20" s="17">
        <f t="shared" si="0"/>
        <v>1.4299215107574105E-2</v>
      </c>
      <c r="H20" s="18"/>
    </row>
    <row r="21" spans="1:8" x14ac:dyDescent="0.25">
      <c r="A21" s="13"/>
      <c r="B21" s="14" t="s">
        <v>55</v>
      </c>
      <c r="C21" s="15" t="s">
        <v>56</v>
      </c>
      <c r="D21" s="15" t="s">
        <v>54</v>
      </c>
      <c r="E21" s="16">
        <v>2475</v>
      </c>
      <c r="F21" s="16">
        <v>2970000</v>
      </c>
      <c r="G21" s="17">
        <f t="shared" si="0"/>
        <v>1.0918608712642853E-2</v>
      </c>
      <c r="H21" s="18"/>
    </row>
    <row r="22" spans="1:8" x14ac:dyDescent="0.25">
      <c r="A22" s="13"/>
      <c r="B22" s="14" t="s">
        <v>57</v>
      </c>
      <c r="C22" s="15" t="s">
        <v>58</v>
      </c>
      <c r="D22" s="15" t="s">
        <v>40</v>
      </c>
      <c r="E22" s="16">
        <v>15118</v>
      </c>
      <c r="F22" s="16">
        <v>8549984.9000000004</v>
      </c>
      <c r="G22" s="17">
        <f t="shared" si="0"/>
        <v>3.1432302903065597E-2</v>
      </c>
      <c r="H22" s="18"/>
    </row>
    <row r="23" spans="1:8" x14ac:dyDescent="0.25">
      <c r="A23" s="13"/>
      <c r="B23" s="14" t="s">
        <v>59</v>
      </c>
      <c r="C23" s="15" t="s">
        <v>60</v>
      </c>
      <c r="D23" s="15" t="s">
        <v>61</v>
      </c>
      <c r="E23" s="16">
        <v>600</v>
      </c>
      <c r="F23" s="16">
        <v>1977330</v>
      </c>
      <c r="G23" s="17">
        <f t="shared" si="0"/>
        <v>7.2692567561515459E-3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64</v>
      </c>
      <c r="E24" s="16">
        <v>2406</v>
      </c>
      <c r="F24" s="16">
        <v>1302849</v>
      </c>
      <c r="G24" s="17">
        <f t="shared" si="0"/>
        <v>4.7896627753057329E-3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25580</v>
      </c>
      <c r="F25" s="16">
        <v>3037625</v>
      </c>
      <c r="G25" s="17">
        <f t="shared" si="0"/>
        <v>1.1167218448061194E-2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357</v>
      </c>
      <c r="F26" s="16">
        <v>1916215.35</v>
      </c>
      <c r="G26" s="17">
        <f t="shared" si="0"/>
        <v>7.0445810154242334E-3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40</v>
      </c>
      <c r="E27" s="16">
        <v>20357</v>
      </c>
      <c r="F27" s="16">
        <v>18633779.949999999</v>
      </c>
      <c r="G27" s="17">
        <f t="shared" si="0"/>
        <v>6.8503350879306285E-2</v>
      </c>
      <c r="H27" s="18"/>
    </row>
    <row r="28" spans="1:8" x14ac:dyDescent="0.25">
      <c r="A28" s="13"/>
      <c r="B28" s="14" t="s">
        <v>73</v>
      </c>
      <c r="C28" s="15" t="s">
        <v>74</v>
      </c>
      <c r="D28" s="15" t="s">
        <v>40</v>
      </c>
      <c r="E28" s="16">
        <v>2053</v>
      </c>
      <c r="F28" s="16">
        <v>2958988.9</v>
      </c>
      <c r="G28" s="17">
        <f t="shared" si="0"/>
        <v>1.0878128614193093E-2</v>
      </c>
      <c r="H28" s="18"/>
    </row>
    <row r="29" spans="1:8" x14ac:dyDescent="0.25">
      <c r="A29" s="13"/>
      <c r="B29" s="14" t="s">
        <v>75</v>
      </c>
      <c r="C29" s="15" t="s">
        <v>76</v>
      </c>
      <c r="D29" s="15" t="s">
        <v>77</v>
      </c>
      <c r="E29" s="16">
        <v>2170</v>
      </c>
      <c r="F29" s="16">
        <v>3165162</v>
      </c>
      <c r="G29" s="17">
        <f t="shared" si="0"/>
        <v>1.1636082622938073E-2</v>
      </c>
      <c r="H29" s="18"/>
    </row>
    <row r="30" spans="1:8" x14ac:dyDescent="0.25">
      <c r="A30" s="13"/>
      <c r="B30" s="14" t="s">
        <v>78</v>
      </c>
      <c r="C30" s="15" t="s">
        <v>79</v>
      </c>
      <c r="D30" s="15" t="s">
        <v>80</v>
      </c>
      <c r="E30" s="16">
        <v>830</v>
      </c>
      <c r="F30" s="16">
        <v>571206</v>
      </c>
      <c r="G30" s="17">
        <f t="shared" si="0"/>
        <v>2.0999241778834588E-3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83</v>
      </c>
      <c r="E31" s="16">
        <v>135</v>
      </c>
      <c r="F31" s="16">
        <v>554755.5</v>
      </c>
      <c r="G31" s="17">
        <f t="shared" si="0"/>
        <v>2.0394472174028759E-3</v>
      </c>
      <c r="H31" s="18"/>
    </row>
    <row r="32" spans="1:8" x14ac:dyDescent="0.25">
      <c r="A32" s="13"/>
      <c r="B32" s="14" t="s">
        <v>84</v>
      </c>
      <c r="C32" s="15" t="s">
        <v>85</v>
      </c>
      <c r="D32" s="15" t="s">
        <v>86</v>
      </c>
      <c r="E32" s="16">
        <v>1296</v>
      </c>
      <c r="F32" s="16">
        <v>1473940.8</v>
      </c>
      <c r="G32" s="17">
        <f t="shared" si="0"/>
        <v>5.4186474278787129E-3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89</v>
      </c>
      <c r="E33" s="16">
        <v>2590</v>
      </c>
      <c r="F33" s="16">
        <v>3542731.5</v>
      </c>
      <c r="G33" s="17">
        <f t="shared" si="0"/>
        <v>1.3024141085001441E-2</v>
      </c>
      <c r="H33" s="18"/>
    </row>
    <row r="34" spans="1:8" x14ac:dyDescent="0.25">
      <c r="A34" s="13"/>
      <c r="B34" s="14" t="s">
        <v>90</v>
      </c>
      <c r="C34" s="15" t="s">
        <v>91</v>
      </c>
      <c r="D34" s="15" t="s">
        <v>92</v>
      </c>
      <c r="E34" s="16">
        <v>22050</v>
      </c>
      <c r="F34" s="16">
        <v>2634975</v>
      </c>
      <c r="G34" s="17">
        <f t="shared" si="0"/>
        <v>9.6869565631636703E-3</v>
      </c>
      <c r="H34" s="18"/>
    </row>
    <row r="35" spans="1:8" x14ac:dyDescent="0.25">
      <c r="A35" s="13"/>
      <c r="B35" s="14" t="s">
        <v>93</v>
      </c>
      <c r="C35" s="15" t="s">
        <v>94</v>
      </c>
      <c r="D35" s="15" t="s">
        <v>95</v>
      </c>
      <c r="E35" s="16">
        <v>325</v>
      </c>
      <c r="F35" s="16">
        <v>540556.25</v>
      </c>
      <c r="G35" s="17">
        <f t="shared" si="0"/>
        <v>1.987246525563484E-3</v>
      </c>
      <c r="H35" s="18"/>
    </row>
    <row r="36" spans="1:8" x14ac:dyDescent="0.25">
      <c r="A36" s="13"/>
      <c r="B36" s="14" t="s">
        <v>96</v>
      </c>
      <c r="C36" s="15" t="s">
        <v>97</v>
      </c>
      <c r="D36" s="15" t="s">
        <v>98</v>
      </c>
      <c r="E36" s="16">
        <v>500</v>
      </c>
      <c r="F36" s="16">
        <v>1415850</v>
      </c>
      <c r="G36" s="17">
        <f t="shared" si="0"/>
        <v>5.20508826457757E-3</v>
      </c>
      <c r="H36" s="18"/>
    </row>
    <row r="37" spans="1:8" x14ac:dyDescent="0.25">
      <c r="A37" s="13"/>
      <c r="B37" s="14" t="s">
        <v>99</v>
      </c>
      <c r="C37" s="15" t="s">
        <v>100</v>
      </c>
      <c r="D37" s="15" t="s">
        <v>101</v>
      </c>
      <c r="E37" s="16">
        <v>22143</v>
      </c>
      <c r="F37" s="16">
        <v>9486061.1999999993</v>
      </c>
      <c r="G37" s="17">
        <f t="shared" si="0"/>
        <v>3.4873599483832764E-2</v>
      </c>
      <c r="H37" s="18"/>
    </row>
    <row r="38" spans="1:8" x14ac:dyDescent="0.25">
      <c r="A38" s="13"/>
      <c r="B38" s="14" t="s">
        <v>102</v>
      </c>
      <c r="C38" s="15" t="s">
        <v>103</v>
      </c>
      <c r="D38" s="15" t="s">
        <v>104</v>
      </c>
      <c r="E38" s="16">
        <v>5095</v>
      </c>
      <c r="F38" s="16">
        <v>3202971.75</v>
      </c>
      <c r="G38" s="17">
        <f t="shared" si="0"/>
        <v>1.1775082577743746E-2</v>
      </c>
      <c r="H38" s="18"/>
    </row>
    <row r="39" spans="1:8" x14ac:dyDescent="0.25">
      <c r="A39" s="13"/>
      <c r="B39" s="14" t="s">
        <v>105</v>
      </c>
      <c r="C39" s="15" t="s">
        <v>106</v>
      </c>
      <c r="D39" s="15" t="s">
        <v>61</v>
      </c>
      <c r="E39" s="16">
        <v>775</v>
      </c>
      <c r="F39" s="16">
        <v>2393471.25</v>
      </c>
      <c r="G39" s="17">
        <f t="shared" si="0"/>
        <v>8.799116513033731E-3</v>
      </c>
      <c r="H39" s="18"/>
    </row>
    <row r="40" spans="1:8" x14ac:dyDescent="0.25">
      <c r="A40" s="13"/>
      <c r="B40" s="14" t="s">
        <v>107</v>
      </c>
      <c r="C40" s="15" t="s">
        <v>108</v>
      </c>
      <c r="D40" s="15" t="s">
        <v>83</v>
      </c>
      <c r="E40" s="16">
        <v>1000</v>
      </c>
      <c r="F40" s="16">
        <v>1246150</v>
      </c>
      <c r="G40" s="17">
        <f t="shared" si="0"/>
        <v>4.5812202852726904E-3</v>
      </c>
      <c r="H40" s="18"/>
    </row>
    <row r="41" spans="1:8" x14ac:dyDescent="0.25">
      <c r="A41" s="13"/>
      <c r="B41" s="14" t="s">
        <v>109</v>
      </c>
      <c r="C41" s="15" t="s">
        <v>110</v>
      </c>
      <c r="D41" s="15" t="s">
        <v>111</v>
      </c>
      <c r="E41" s="16">
        <v>2900</v>
      </c>
      <c r="F41" s="16">
        <v>2611450</v>
      </c>
      <c r="G41" s="17">
        <f t="shared" si="0"/>
        <v>9.6004716237815414E-3</v>
      </c>
      <c r="H41" s="18"/>
    </row>
    <row r="42" spans="1:8" x14ac:dyDescent="0.25">
      <c r="A42" s="13"/>
      <c r="B42" s="14" t="s">
        <v>112</v>
      </c>
      <c r="C42" s="15" t="s">
        <v>113</v>
      </c>
      <c r="D42" s="15" t="s">
        <v>114</v>
      </c>
      <c r="E42" s="16">
        <v>2375</v>
      </c>
      <c r="F42" s="16">
        <v>2158400</v>
      </c>
      <c r="G42" s="17">
        <f t="shared" si="0"/>
        <v>7.9349242576997759E-3</v>
      </c>
      <c r="H42" s="18"/>
    </row>
    <row r="43" spans="1:8" x14ac:dyDescent="0.25">
      <c r="A43" s="13"/>
      <c r="B43" s="14" t="s">
        <v>115</v>
      </c>
      <c r="C43" s="15" t="s">
        <v>116</v>
      </c>
      <c r="D43" s="15" t="s">
        <v>92</v>
      </c>
      <c r="E43" s="16">
        <v>3470</v>
      </c>
      <c r="F43" s="16">
        <v>1326754.5</v>
      </c>
      <c r="G43" s="17">
        <f t="shared" si="0"/>
        <v>4.8775465465448189E-3</v>
      </c>
      <c r="H43" s="18"/>
    </row>
    <row r="44" spans="1:8" x14ac:dyDescent="0.25">
      <c r="A44" s="13"/>
      <c r="B44" s="14" t="s">
        <v>117</v>
      </c>
      <c r="C44" s="15" t="s">
        <v>118</v>
      </c>
      <c r="D44" s="15" t="s">
        <v>119</v>
      </c>
      <c r="E44" s="16">
        <v>8000</v>
      </c>
      <c r="F44" s="16">
        <v>1489200</v>
      </c>
      <c r="G44" s="17">
        <f t="shared" si="0"/>
        <v>5.4747448130867795E-3</v>
      </c>
      <c r="H44" s="18"/>
    </row>
    <row r="45" spans="1:8" x14ac:dyDescent="0.25">
      <c r="A45" s="13"/>
      <c r="B45" s="14" t="s">
        <v>120</v>
      </c>
      <c r="C45" s="15" t="s">
        <v>121</v>
      </c>
      <c r="D45" s="15" t="s">
        <v>122</v>
      </c>
      <c r="E45" s="16">
        <v>170</v>
      </c>
      <c r="F45" s="16">
        <v>860268</v>
      </c>
      <c r="G45" s="17">
        <f t="shared" si="0"/>
        <v>3.1626025858612259E-3</v>
      </c>
      <c r="H45" s="18"/>
    </row>
    <row r="46" spans="1:8" x14ac:dyDescent="0.25">
      <c r="A46" s="13"/>
      <c r="B46" s="14" t="s">
        <v>123</v>
      </c>
      <c r="C46" s="15" t="s">
        <v>124</v>
      </c>
      <c r="D46" s="15" t="s">
        <v>125</v>
      </c>
      <c r="E46" s="16">
        <v>452</v>
      </c>
      <c r="F46" s="16">
        <v>2000778</v>
      </c>
      <c r="G46" s="17">
        <f t="shared" si="0"/>
        <v>7.3554586204929769E-3</v>
      </c>
      <c r="H46" s="18"/>
    </row>
    <row r="47" spans="1:8" x14ac:dyDescent="0.25">
      <c r="A47" s="13"/>
      <c r="B47" s="14" t="s">
        <v>126</v>
      </c>
      <c r="C47" s="15" t="s">
        <v>127</v>
      </c>
      <c r="D47" s="15" t="s">
        <v>40</v>
      </c>
      <c r="E47" s="16">
        <v>3929</v>
      </c>
      <c r="F47" s="16">
        <v>6834102.5999999996</v>
      </c>
      <c r="G47" s="17">
        <f t="shared" si="0"/>
        <v>2.512420612506908E-2</v>
      </c>
      <c r="H47" s="18"/>
    </row>
    <row r="48" spans="1:8" x14ac:dyDescent="0.25">
      <c r="A48" s="13"/>
      <c r="B48" s="14" t="s">
        <v>128</v>
      </c>
      <c r="C48" s="15" t="s">
        <v>129</v>
      </c>
      <c r="D48" s="15" t="s">
        <v>40</v>
      </c>
      <c r="E48" s="16">
        <v>6870</v>
      </c>
      <c r="F48" s="16">
        <v>6745309.5</v>
      </c>
      <c r="G48" s="17">
        <f t="shared" si="0"/>
        <v>2.4797776119923436E-2</v>
      </c>
      <c r="H48" s="18"/>
    </row>
    <row r="49" spans="1:8" x14ac:dyDescent="0.25">
      <c r="A49" s="13"/>
      <c r="B49" s="14" t="s">
        <v>130</v>
      </c>
      <c r="C49" s="15" t="s">
        <v>131</v>
      </c>
      <c r="D49" s="15" t="s">
        <v>132</v>
      </c>
      <c r="E49" s="16">
        <v>143</v>
      </c>
      <c r="F49" s="16">
        <v>3465576.4</v>
      </c>
      <c r="G49" s="17">
        <f t="shared" si="0"/>
        <v>1.2740495850292743E-2</v>
      </c>
      <c r="H49" s="18"/>
    </row>
    <row r="50" spans="1:8" x14ac:dyDescent="0.25">
      <c r="A50" s="13"/>
      <c r="B50" s="14" t="s">
        <v>133</v>
      </c>
      <c r="C50" s="15" t="s">
        <v>134</v>
      </c>
      <c r="D50" s="15" t="s">
        <v>135</v>
      </c>
      <c r="E50" s="16">
        <v>2365</v>
      </c>
      <c r="F50" s="16">
        <v>566062.75</v>
      </c>
      <c r="G50" s="17">
        <f t="shared" si="0"/>
        <v>2.0810160518695531E-3</v>
      </c>
      <c r="H50" s="18"/>
    </row>
    <row r="51" spans="1:8" x14ac:dyDescent="0.25">
      <c r="A51" s="13"/>
      <c r="B51" s="14" t="s">
        <v>136</v>
      </c>
      <c r="C51" s="15" t="s">
        <v>137</v>
      </c>
      <c r="D51" s="15" t="s">
        <v>138</v>
      </c>
      <c r="E51" s="16">
        <v>20620</v>
      </c>
      <c r="F51" s="16">
        <v>2747615</v>
      </c>
      <c r="G51" s="17">
        <f t="shared" si="0"/>
        <v>1.0101054908413532E-2</v>
      </c>
      <c r="H51" s="18"/>
    </row>
    <row r="52" spans="1:8" x14ac:dyDescent="0.25">
      <c r="A52" s="13"/>
      <c r="B52" s="14" t="s">
        <v>139</v>
      </c>
      <c r="C52" s="15" t="s">
        <v>140</v>
      </c>
      <c r="D52" s="15" t="s">
        <v>141</v>
      </c>
      <c r="E52" s="16">
        <v>2320</v>
      </c>
      <c r="F52" s="16">
        <v>1307320</v>
      </c>
      <c r="G52" s="17">
        <f t="shared" si="0"/>
        <v>4.8060995091623749E-3</v>
      </c>
      <c r="H52" s="18"/>
    </row>
    <row r="53" spans="1:8" x14ac:dyDescent="0.25">
      <c r="A53" s="13"/>
      <c r="B53" s="14" t="s">
        <v>142</v>
      </c>
      <c r="C53" s="15" t="s">
        <v>143</v>
      </c>
      <c r="D53" s="15" t="s">
        <v>144</v>
      </c>
      <c r="E53" s="16">
        <v>1105</v>
      </c>
      <c r="F53" s="16">
        <v>3524563.25</v>
      </c>
      <c r="G53" s="17">
        <f t="shared" si="0"/>
        <v>1.2957349161518791E-2</v>
      </c>
      <c r="H53" s="18"/>
    </row>
    <row r="54" spans="1:8" x14ac:dyDescent="0.25">
      <c r="A54" s="13"/>
      <c r="B54" s="14" t="s">
        <v>145</v>
      </c>
      <c r="C54" s="15" t="s">
        <v>146</v>
      </c>
      <c r="D54" s="15" t="s">
        <v>86</v>
      </c>
      <c r="E54" s="16">
        <v>526</v>
      </c>
      <c r="F54" s="16">
        <v>3941133.9</v>
      </c>
      <c r="G54" s="17">
        <f t="shared" si="0"/>
        <v>1.4488787521290271E-2</v>
      </c>
      <c r="H54" s="18"/>
    </row>
    <row r="55" spans="1:8" x14ac:dyDescent="0.25">
      <c r="A55" s="13"/>
      <c r="B55" s="14" t="s">
        <v>147</v>
      </c>
      <c r="C55" s="15" t="s">
        <v>148</v>
      </c>
      <c r="D55" s="15" t="s">
        <v>98</v>
      </c>
      <c r="E55" s="16">
        <v>73</v>
      </c>
      <c r="F55" s="16">
        <v>122388.15</v>
      </c>
      <c r="G55" s="17">
        <f t="shared" si="0"/>
        <v>4.4993546158728629E-4</v>
      </c>
      <c r="H55" s="18"/>
    </row>
    <row r="56" spans="1:8" x14ac:dyDescent="0.25">
      <c r="A56" s="13"/>
      <c r="B56" s="14" t="s">
        <v>149</v>
      </c>
      <c r="C56" s="15" t="s">
        <v>150</v>
      </c>
      <c r="D56" s="15" t="s">
        <v>151</v>
      </c>
      <c r="E56" s="16">
        <v>55</v>
      </c>
      <c r="F56" s="16">
        <v>1232750.75</v>
      </c>
      <c r="G56" s="17">
        <f t="shared" si="0"/>
        <v>4.5319606328171752E-3</v>
      </c>
      <c r="H56" s="18"/>
    </row>
    <row r="57" spans="1:8" x14ac:dyDescent="0.25">
      <c r="A57" s="13"/>
      <c r="B57" s="14" t="s">
        <v>152</v>
      </c>
      <c r="C57" s="15" t="s">
        <v>153</v>
      </c>
      <c r="D57" s="15" t="s">
        <v>16</v>
      </c>
      <c r="E57" s="16">
        <v>9253</v>
      </c>
      <c r="F57" s="16">
        <v>8460943.1999999993</v>
      </c>
      <c r="G57" s="17">
        <f t="shared" si="0"/>
        <v>3.1104958969931411E-2</v>
      </c>
      <c r="H57" s="18"/>
    </row>
    <row r="58" spans="1:8" x14ac:dyDescent="0.25">
      <c r="A58" s="13"/>
      <c r="B58" s="14" t="s">
        <v>154</v>
      </c>
      <c r="C58" s="15" t="s">
        <v>155</v>
      </c>
      <c r="D58" s="15" t="s">
        <v>156</v>
      </c>
      <c r="E58" s="16">
        <v>1420</v>
      </c>
      <c r="F58" s="16">
        <v>1447477</v>
      </c>
      <c r="G58" s="17">
        <f t="shared" si="0"/>
        <v>5.3213585803199119E-3</v>
      </c>
      <c r="H58" s="18"/>
    </row>
    <row r="59" spans="1:8" x14ac:dyDescent="0.25">
      <c r="A59" s="13"/>
      <c r="B59" s="14" t="s">
        <v>157</v>
      </c>
      <c r="C59" s="15" t="s">
        <v>158</v>
      </c>
      <c r="D59" s="15" t="s">
        <v>159</v>
      </c>
      <c r="E59" s="16">
        <v>2462</v>
      </c>
      <c r="F59" s="16">
        <v>8293862.5</v>
      </c>
      <c r="G59" s="17">
        <f t="shared" si="0"/>
        <v>3.0490720321199268E-2</v>
      </c>
      <c r="H59" s="18"/>
    </row>
    <row r="60" spans="1:8" x14ac:dyDescent="0.25">
      <c r="A60" s="13"/>
      <c r="B60" s="14" t="s">
        <v>160</v>
      </c>
      <c r="C60" s="15" t="s">
        <v>161</v>
      </c>
      <c r="D60" s="15" t="s">
        <v>162</v>
      </c>
      <c r="E60" s="16">
        <v>640</v>
      </c>
      <c r="F60" s="16">
        <v>5390240</v>
      </c>
      <c r="G60" s="17">
        <f t="shared" si="0"/>
        <v>1.9816135160685526E-2</v>
      </c>
      <c r="H60" s="18"/>
    </row>
    <row r="61" spans="1:8" x14ac:dyDescent="0.25">
      <c r="A61" s="13"/>
      <c r="B61" s="14" t="s">
        <v>163</v>
      </c>
      <c r="C61" s="15" t="s">
        <v>164</v>
      </c>
      <c r="D61" s="15" t="s">
        <v>61</v>
      </c>
      <c r="E61" s="16">
        <v>1725</v>
      </c>
      <c r="F61" s="16">
        <v>2744130</v>
      </c>
      <c r="G61" s="17">
        <f t="shared" si="0"/>
        <v>1.0088243005597519E-2</v>
      </c>
      <c r="H61" s="18"/>
    </row>
    <row r="62" spans="1:8" x14ac:dyDescent="0.25">
      <c r="A62" s="13"/>
      <c r="B62" s="14" t="s">
        <v>165</v>
      </c>
      <c r="C62" s="15" t="s">
        <v>166</v>
      </c>
      <c r="D62" s="15" t="s">
        <v>64</v>
      </c>
      <c r="E62" s="16">
        <v>470</v>
      </c>
      <c r="F62" s="16">
        <v>1324178</v>
      </c>
      <c r="G62" s="17">
        <f t="shared" si="0"/>
        <v>4.86807456157912E-3</v>
      </c>
      <c r="H62" s="18"/>
    </row>
    <row r="63" spans="1:8" x14ac:dyDescent="0.25">
      <c r="A63" s="13"/>
      <c r="B63" s="14" t="s">
        <v>167</v>
      </c>
      <c r="C63" s="15" t="s">
        <v>168</v>
      </c>
      <c r="D63" s="15" t="s">
        <v>169</v>
      </c>
      <c r="E63" s="16">
        <v>397</v>
      </c>
      <c r="F63" s="16">
        <v>4125743.1</v>
      </c>
      <c r="G63" s="17">
        <f t="shared" si="0"/>
        <v>1.5167466181072772E-2</v>
      </c>
      <c r="H63" s="18"/>
    </row>
    <row r="64" spans="1:8" x14ac:dyDescent="0.25">
      <c r="A64" s="13"/>
      <c r="B64" s="14" t="s">
        <v>170</v>
      </c>
      <c r="C64" s="15" t="s">
        <v>171</v>
      </c>
      <c r="D64" s="15" t="s">
        <v>159</v>
      </c>
      <c r="E64" s="16">
        <v>2320</v>
      </c>
      <c r="F64" s="16">
        <v>2628908</v>
      </c>
      <c r="G64" s="17">
        <f t="shared" si="0"/>
        <v>9.6646524557361946E-3</v>
      </c>
      <c r="H64" s="18"/>
    </row>
    <row r="65" spans="1:15" x14ac:dyDescent="0.25">
      <c r="A65" s="13"/>
      <c r="B65" s="14" t="s">
        <v>172</v>
      </c>
      <c r="C65" s="15" t="s">
        <v>173</v>
      </c>
      <c r="D65" s="15" t="s">
        <v>174</v>
      </c>
      <c r="E65" s="16">
        <v>420</v>
      </c>
      <c r="F65" s="16">
        <v>678363</v>
      </c>
      <c r="G65" s="17">
        <f t="shared" si="0"/>
        <v>2.4938653744560751E-3</v>
      </c>
      <c r="H65" s="18"/>
    </row>
    <row r="66" spans="1:15" x14ac:dyDescent="0.25">
      <c r="A66" s="13"/>
      <c r="B66" s="14" t="s">
        <v>175</v>
      </c>
      <c r="C66" s="15" t="s">
        <v>176</v>
      </c>
      <c r="D66" s="15" t="s">
        <v>89</v>
      </c>
      <c r="E66" s="16">
        <v>3300</v>
      </c>
      <c r="F66" s="16">
        <v>1733325</v>
      </c>
      <c r="G66" s="17">
        <f t="shared" si="0"/>
        <v>6.3722213625729534E-3</v>
      </c>
      <c r="H66" s="18"/>
    </row>
    <row r="67" spans="1:15" x14ac:dyDescent="0.25">
      <c r="A67" s="13"/>
      <c r="B67" s="14" t="s">
        <v>177</v>
      </c>
      <c r="C67" s="15" t="s">
        <v>178</v>
      </c>
      <c r="D67" s="15" t="s">
        <v>135</v>
      </c>
      <c r="E67" s="16">
        <v>14450</v>
      </c>
      <c r="F67" s="16">
        <v>3407310</v>
      </c>
      <c r="G67" s="17">
        <f t="shared" si="0"/>
        <v>1.2526291128846841E-2</v>
      </c>
      <c r="H67" s="18"/>
    </row>
    <row r="68" spans="1:15" x14ac:dyDescent="0.25">
      <c r="A68" s="13"/>
      <c r="B68" s="14" t="s">
        <v>179</v>
      </c>
      <c r="C68" s="15" t="s">
        <v>180</v>
      </c>
      <c r="D68" s="15" t="s">
        <v>181</v>
      </c>
      <c r="E68" s="16">
        <v>17574</v>
      </c>
      <c r="F68" s="16">
        <v>3552584.1</v>
      </c>
      <c r="G68" s="17">
        <f t="shared" si="0"/>
        <v>1.3060362190793423E-2</v>
      </c>
      <c r="H68" s="18"/>
    </row>
    <row r="69" spans="1:15" x14ac:dyDescent="0.25">
      <c r="A69" s="13"/>
      <c r="B69" s="14" t="s">
        <v>182</v>
      </c>
      <c r="C69" s="15" t="s">
        <v>183</v>
      </c>
      <c r="D69" s="15" t="s">
        <v>19</v>
      </c>
      <c r="E69" s="16">
        <v>8317</v>
      </c>
      <c r="F69" s="16">
        <v>1821423</v>
      </c>
      <c r="G69" s="17">
        <f t="shared" si="0"/>
        <v>6.6960959721239334E-3</v>
      </c>
      <c r="H69" s="18"/>
    </row>
    <row r="70" spans="1:15" x14ac:dyDescent="0.25">
      <c r="A70" s="13"/>
      <c r="B70" s="14" t="s">
        <v>184</v>
      </c>
      <c r="C70" s="15" t="s">
        <v>185</v>
      </c>
      <c r="D70" s="15" t="s">
        <v>89</v>
      </c>
      <c r="E70" s="16">
        <v>1145</v>
      </c>
      <c r="F70" s="16">
        <v>708010.75</v>
      </c>
      <c r="G70" s="17">
        <f t="shared" si="0"/>
        <v>2.6028593749477442E-3</v>
      </c>
      <c r="H70" s="18"/>
    </row>
    <row r="71" spans="1:15" x14ac:dyDescent="0.25">
      <c r="A71" s="13"/>
      <c r="B71" s="14" t="s">
        <v>186</v>
      </c>
      <c r="C71" s="15" t="s">
        <v>187</v>
      </c>
      <c r="D71" s="15" t="s">
        <v>188</v>
      </c>
      <c r="E71" s="16">
        <v>2535</v>
      </c>
      <c r="F71" s="16">
        <v>1269908.25</v>
      </c>
      <c r="G71" s="17">
        <f t="shared" si="0"/>
        <v>4.6685627214501811E-3</v>
      </c>
      <c r="H71" s="18"/>
    </row>
    <row r="72" spans="1:15" x14ac:dyDescent="0.25">
      <c r="A72" s="13"/>
      <c r="B72" s="14" t="s">
        <v>189</v>
      </c>
      <c r="C72" s="15" t="s">
        <v>190</v>
      </c>
      <c r="D72" s="15" t="s">
        <v>191</v>
      </c>
      <c r="E72" s="16">
        <v>27500</v>
      </c>
      <c r="F72" s="16">
        <v>1380500</v>
      </c>
      <c r="G72" s="17">
        <f t="shared" ref="G72:G77" si="1">+F72/$F$102</f>
        <v>5.0751310868025106E-3</v>
      </c>
      <c r="H72" s="18"/>
    </row>
    <row r="73" spans="1:15" x14ac:dyDescent="0.25">
      <c r="A73" s="13"/>
      <c r="B73" s="14" t="s">
        <v>192</v>
      </c>
      <c r="C73" s="15" t="s">
        <v>193</v>
      </c>
      <c r="D73" s="15" t="s">
        <v>194</v>
      </c>
      <c r="E73" s="16">
        <v>740</v>
      </c>
      <c r="F73" s="16">
        <v>1594478</v>
      </c>
      <c r="G73" s="17">
        <f t="shared" si="1"/>
        <v>5.8617782434065152E-3</v>
      </c>
      <c r="H73" s="18"/>
    </row>
    <row r="74" spans="1:15" x14ac:dyDescent="0.25">
      <c r="A74" s="13"/>
      <c r="B74" s="14" t="s">
        <v>195</v>
      </c>
      <c r="C74" s="15" t="s">
        <v>196</v>
      </c>
      <c r="D74" s="15" t="s">
        <v>197</v>
      </c>
      <c r="E74" s="16">
        <v>2060</v>
      </c>
      <c r="F74" s="16">
        <v>2126332</v>
      </c>
      <c r="G74" s="17">
        <f t="shared" si="1"/>
        <v>7.8170326939970714E-3</v>
      </c>
      <c r="H74" s="18"/>
    </row>
    <row r="75" spans="1:15" x14ac:dyDescent="0.25">
      <c r="A75" s="13"/>
      <c r="B75" s="14" t="s">
        <v>198</v>
      </c>
      <c r="C75" s="15" t="s">
        <v>199</v>
      </c>
      <c r="D75" s="15" t="s">
        <v>28</v>
      </c>
      <c r="E75" s="16">
        <v>2225</v>
      </c>
      <c r="F75" s="16">
        <v>2839100</v>
      </c>
      <c r="G75" s="17">
        <f t="shared" si="1"/>
        <v>1.0437381143456001E-2</v>
      </c>
      <c r="H75" s="19"/>
      <c r="L75" s="15"/>
      <c r="M75" s="15"/>
      <c r="N75" s="15"/>
      <c r="O75" s="15"/>
    </row>
    <row r="76" spans="1:15" outlineLevel="1" x14ac:dyDescent="0.25">
      <c r="A76" s="13"/>
      <c r="B76" s="14" t="s">
        <v>200</v>
      </c>
      <c r="C76" s="15" t="s">
        <v>201</v>
      </c>
      <c r="D76" s="15" t="s">
        <v>61</v>
      </c>
      <c r="E76" s="16">
        <v>52</v>
      </c>
      <c r="F76" s="16">
        <v>276330.59999999998</v>
      </c>
      <c r="G76" s="17">
        <f t="shared" si="1"/>
        <v>1.0158739719629045E-3</v>
      </c>
      <c r="H76" s="19"/>
      <c r="L76" s="15"/>
      <c r="M76" s="15"/>
      <c r="N76" s="15"/>
      <c r="O76" s="15"/>
    </row>
    <row r="77" spans="1:15" outlineLevel="1" x14ac:dyDescent="0.25">
      <c r="A77" s="13"/>
      <c r="B77" s="14" t="s">
        <v>202</v>
      </c>
      <c r="C77" s="15" t="s">
        <v>203</v>
      </c>
      <c r="D77" s="15" t="s">
        <v>86</v>
      </c>
      <c r="E77" s="16">
        <v>1125</v>
      </c>
      <c r="F77" s="16">
        <v>1765743.75</v>
      </c>
      <c r="G77" s="17">
        <f t="shared" si="1"/>
        <v>6.4914023882305261E-3</v>
      </c>
      <c r="H77" s="19"/>
      <c r="L77" s="15"/>
      <c r="M77" s="15"/>
      <c r="N77" s="15"/>
      <c r="O77" s="15"/>
    </row>
    <row r="78" spans="1:15" outlineLevel="1" x14ac:dyDescent="0.25">
      <c r="A78" s="13"/>
      <c r="B78" s="20"/>
      <c r="C78" s="15"/>
      <c r="D78" s="15"/>
      <c r="E78" s="16"/>
      <c r="F78" s="16"/>
      <c r="G78" s="17"/>
      <c r="H78" s="19"/>
    </row>
    <row r="79" spans="1:15" outlineLevel="1" x14ac:dyDescent="0.25">
      <c r="A79" s="13"/>
      <c r="B79" s="20"/>
      <c r="C79" s="15"/>
      <c r="D79" s="15"/>
      <c r="E79" s="16"/>
      <c r="F79" s="16"/>
      <c r="G79" s="17"/>
      <c r="H79" s="19"/>
    </row>
    <row r="80" spans="1:15" hidden="1" outlineLevel="1" x14ac:dyDescent="0.25">
      <c r="A80" s="13"/>
      <c r="B80" s="15"/>
      <c r="C80" s="15"/>
      <c r="D80" s="15"/>
      <c r="E80" s="21"/>
      <c r="F80" s="15">
        <v>0</v>
      </c>
      <c r="G80" s="17">
        <f t="shared" ref="G80:G90" si="2">+F80/$F$102</f>
        <v>0</v>
      </c>
      <c r="H80" s="19" t="e">
        <v>#N/A</v>
      </c>
    </row>
    <row r="81" spans="1:8" hidden="1" outlineLevel="1" x14ac:dyDescent="0.25">
      <c r="A81" s="13"/>
      <c r="B81" s="15"/>
      <c r="C81" s="15"/>
      <c r="D81" s="15"/>
      <c r="E81" s="21"/>
      <c r="F81" s="15">
        <v>0</v>
      </c>
      <c r="G81" s="17">
        <f t="shared" si="2"/>
        <v>0</v>
      </c>
      <c r="H81" s="19" t="e">
        <v>#N/A</v>
      </c>
    </row>
    <row r="82" spans="1:8" hidden="1" outlineLevel="1" x14ac:dyDescent="0.25">
      <c r="A82" s="13"/>
      <c r="B82" s="15"/>
      <c r="C82" s="15"/>
      <c r="D82" s="15"/>
      <c r="E82" s="21"/>
      <c r="F82" s="15">
        <v>0</v>
      </c>
      <c r="G82" s="17">
        <f t="shared" si="2"/>
        <v>0</v>
      </c>
      <c r="H82" s="19" t="e">
        <v>#N/A</v>
      </c>
    </row>
    <row r="83" spans="1:8" hidden="1" outlineLevel="1" x14ac:dyDescent="0.25">
      <c r="A83" s="13"/>
      <c r="B83" s="15"/>
      <c r="C83" s="15"/>
      <c r="D83" s="15"/>
      <c r="E83" s="21"/>
      <c r="F83" s="15">
        <v>0</v>
      </c>
      <c r="G83" s="17">
        <f t="shared" si="2"/>
        <v>0</v>
      </c>
      <c r="H83" s="19" t="e">
        <v>#N/A</v>
      </c>
    </row>
    <row r="84" spans="1:8" hidden="1" outlineLevel="1" x14ac:dyDescent="0.25">
      <c r="A84" s="13"/>
      <c r="B84" s="15"/>
      <c r="C84" s="15"/>
      <c r="D84" s="15"/>
      <c r="E84" s="21"/>
      <c r="F84" s="15">
        <v>0</v>
      </c>
      <c r="G84" s="17">
        <f t="shared" si="2"/>
        <v>0</v>
      </c>
      <c r="H84" s="19" t="e">
        <v>#N/A</v>
      </c>
    </row>
    <row r="85" spans="1:8" hidden="1" outlineLevel="1" x14ac:dyDescent="0.25">
      <c r="A85" s="13"/>
      <c r="B85" s="15"/>
      <c r="C85" s="15"/>
      <c r="D85" s="15"/>
      <c r="E85" s="21"/>
      <c r="F85" s="15">
        <v>0</v>
      </c>
      <c r="G85" s="22">
        <f t="shared" si="2"/>
        <v>0</v>
      </c>
      <c r="H85" s="23" t="e">
        <v>#N/A</v>
      </c>
    </row>
    <row r="86" spans="1:8" hidden="1" outlineLevel="1" x14ac:dyDescent="0.25">
      <c r="A86" s="13"/>
      <c r="B86" s="15"/>
      <c r="C86" s="15"/>
      <c r="D86" s="15"/>
      <c r="E86" s="21"/>
      <c r="F86" s="15">
        <v>0</v>
      </c>
      <c r="G86" s="17">
        <f t="shared" si="2"/>
        <v>0</v>
      </c>
      <c r="H86" s="19" t="e">
        <v>#N/A</v>
      </c>
    </row>
    <row r="87" spans="1:8" hidden="1" outlineLevel="1" x14ac:dyDescent="0.25">
      <c r="A87" s="13"/>
      <c r="B87" s="15"/>
      <c r="C87" s="15"/>
      <c r="D87" s="15"/>
      <c r="E87" s="21"/>
      <c r="F87" s="15">
        <v>0</v>
      </c>
      <c r="G87" s="17">
        <f t="shared" si="2"/>
        <v>0</v>
      </c>
      <c r="H87" s="19" t="e">
        <v>#N/A</v>
      </c>
    </row>
    <row r="88" spans="1:8" hidden="1" outlineLevel="1" x14ac:dyDescent="0.25">
      <c r="A88" s="13"/>
      <c r="B88" s="15"/>
      <c r="C88" s="15"/>
      <c r="D88" s="15"/>
      <c r="E88" s="21"/>
      <c r="F88" s="15">
        <v>0</v>
      </c>
      <c r="G88" s="17">
        <f t="shared" si="2"/>
        <v>0</v>
      </c>
      <c r="H88" s="19" t="e">
        <v>#N/A</v>
      </c>
    </row>
    <row r="89" spans="1:8" hidden="1" outlineLevel="1" x14ac:dyDescent="0.25">
      <c r="A89" s="13"/>
      <c r="B89" s="15"/>
      <c r="C89" s="24"/>
      <c r="D89" s="24"/>
      <c r="E89" s="25"/>
      <c r="F89" s="15">
        <v>0</v>
      </c>
      <c r="G89" s="17">
        <f t="shared" si="2"/>
        <v>0</v>
      </c>
      <c r="H89" s="19" t="e">
        <v>#N/A</v>
      </c>
    </row>
    <row r="90" spans="1:8" x14ac:dyDescent="0.25">
      <c r="B90" s="24"/>
      <c r="C90" s="24" t="s">
        <v>204</v>
      </c>
      <c r="D90" s="24"/>
      <c r="E90" s="26"/>
      <c r="F90" s="27">
        <f>SUM(F7:F89)</f>
        <v>256931674.84999999</v>
      </c>
      <c r="G90" s="28">
        <f t="shared" si="2"/>
        <v>0.94455771837411795</v>
      </c>
      <c r="H90" s="29"/>
    </row>
    <row r="92" spans="1:8" x14ac:dyDescent="0.25">
      <c r="B92" s="30"/>
      <c r="C92" s="30" t="s">
        <v>205</v>
      </c>
      <c r="D92" s="30"/>
      <c r="E92" s="30"/>
      <c r="F92" s="30" t="s">
        <v>11</v>
      </c>
      <c r="G92" s="31" t="s">
        <v>12</v>
      </c>
      <c r="H92" s="30" t="s">
        <v>13</v>
      </c>
    </row>
    <row r="93" spans="1:8" x14ac:dyDescent="0.25">
      <c r="B93" s="32"/>
      <c r="C93" s="24" t="s">
        <v>206</v>
      </c>
      <c r="D93" s="15"/>
      <c r="E93" s="21"/>
      <c r="F93" s="33" t="s">
        <v>207</v>
      </c>
      <c r="G93" s="28">
        <v>0</v>
      </c>
      <c r="H93" s="15"/>
    </row>
    <row r="94" spans="1:8" x14ac:dyDescent="0.25">
      <c r="A94" s="34" t="s">
        <v>208</v>
      </c>
      <c r="B94" s="32" t="s">
        <v>209</v>
      </c>
      <c r="C94" s="24" t="s">
        <v>210</v>
      </c>
      <c r="D94" s="24"/>
      <c r="E94" s="26"/>
      <c r="F94" s="16">
        <v>9519523.5</v>
      </c>
      <c r="G94" s="28">
        <f>+F94/$F$102</f>
        <v>3.4996616911551641E-2</v>
      </c>
      <c r="H94" s="15"/>
    </row>
    <row r="95" spans="1:8" x14ac:dyDescent="0.25">
      <c r="B95" s="32"/>
      <c r="C95" s="24" t="s">
        <v>211</v>
      </c>
      <c r="D95" s="15"/>
      <c r="E95" s="21"/>
      <c r="F95" s="26" t="s">
        <v>207</v>
      </c>
      <c r="G95" s="28">
        <v>0</v>
      </c>
      <c r="H95" s="15"/>
    </row>
    <row r="96" spans="1:8" x14ac:dyDescent="0.25">
      <c r="B96" s="32"/>
      <c r="C96" s="24" t="s">
        <v>212</v>
      </c>
      <c r="D96" s="15"/>
      <c r="E96" s="21"/>
      <c r="F96" s="26" t="s">
        <v>207</v>
      </c>
      <c r="G96" s="28">
        <v>0</v>
      </c>
      <c r="H96" s="15"/>
    </row>
    <row r="97" spans="1:8" x14ac:dyDescent="0.25">
      <c r="B97" s="32"/>
      <c r="C97" s="24" t="s">
        <v>213</v>
      </c>
      <c r="D97" s="15"/>
      <c r="E97" s="21"/>
      <c r="F97" s="26" t="s">
        <v>207</v>
      </c>
      <c r="G97" s="28">
        <v>0</v>
      </c>
      <c r="H97" s="15"/>
    </row>
    <row r="98" spans="1:8" x14ac:dyDescent="0.25">
      <c r="A98" s="35" t="s">
        <v>214</v>
      </c>
      <c r="B98" s="15" t="s">
        <v>214</v>
      </c>
      <c r="C98" s="15" t="s">
        <v>215</v>
      </c>
      <c r="D98" s="15"/>
      <c r="E98" s="21"/>
      <c r="F98" s="16">
        <v>5561480.0199999996</v>
      </c>
      <c r="G98" s="28">
        <f>+F98/$F$102</f>
        <v>2.0445664714330351E-2</v>
      </c>
      <c r="H98" s="15"/>
    </row>
    <row r="99" spans="1:8" x14ac:dyDescent="0.25">
      <c r="B99" s="32"/>
      <c r="C99" s="15"/>
      <c r="D99" s="15"/>
      <c r="E99" s="21"/>
      <c r="F99" s="33"/>
      <c r="G99" s="28"/>
      <c r="H99" s="15"/>
    </row>
    <row r="100" spans="1:8" x14ac:dyDescent="0.25">
      <c r="B100" s="32"/>
      <c r="C100" s="15" t="s">
        <v>216</v>
      </c>
      <c r="D100" s="15"/>
      <c r="E100" s="21"/>
      <c r="F100" s="36">
        <f>SUM(F93:F99)</f>
        <v>15081003.52</v>
      </c>
      <c r="G100" s="28">
        <f>+F100/$F$102</f>
        <v>5.5442281625881995E-2</v>
      </c>
      <c r="H100" s="15"/>
    </row>
    <row r="101" spans="1:8" x14ac:dyDescent="0.25">
      <c r="B101" s="32"/>
      <c r="C101" s="15"/>
      <c r="D101" s="15"/>
      <c r="E101" s="21"/>
      <c r="F101" s="36"/>
      <c r="G101" s="28"/>
      <c r="H101" s="15"/>
    </row>
    <row r="102" spans="1:8" x14ac:dyDescent="0.25">
      <c r="B102" s="37"/>
      <c r="C102" s="38" t="s">
        <v>217</v>
      </c>
      <c r="D102" s="39"/>
      <c r="E102" s="40"/>
      <c r="F102" s="40">
        <f>+F100+F90</f>
        <v>272012678.37</v>
      </c>
      <c r="G102" s="41">
        <v>1</v>
      </c>
      <c r="H102" s="15"/>
    </row>
    <row r="103" spans="1:8" x14ac:dyDescent="0.25">
      <c r="F103" s="42"/>
    </row>
    <row r="104" spans="1:8" x14ac:dyDescent="0.25">
      <c r="C104" s="24" t="s">
        <v>218</v>
      </c>
      <c r="D104" s="43"/>
      <c r="F104" s="4">
        <v>0</v>
      </c>
    </row>
    <row r="105" spans="1:8" x14ac:dyDescent="0.25">
      <c r="C105" s="24" t="s">
        <v>219</v>
      </c>
      <c r="D105" s="44"/>
    </row>
    <row r="106" spans="1:8" x14ac:dyDescent="0.25">
      <c r="C106" s="24" t="s">
        <v>220</v>
      </c>
      <c r="D106" s="44"/>
    </row>
    <row r="107" spans="1:8" x14ac:dyDescent="0.25">
      <c r="C107" s="24" t="s">
        <v>221</v>
      </c>
      <c r="D107" s="45">
        <v>21.0932</v>
      </c>
    </row>
    <row r="108" spans="1:8" x14ac:dyDescent="0.25">
      <c r="C108" s="24" t="s">
        <v>222</v>
      </c>
      <c r="D108" s="45">
        <v>21.545999999999999</v>
      </c>
    </row>
    <row r="109" spans="1:8" x14ac:dyDescent="0.25">
      <c r="A109" s="34" t="s">
        <v>223</v>
      </c>
      <c r="C109" s="24" t="s">
        <v>224</v>
      </c>
      <c r="D109" s="46">
        <v>34016690</v>
      </c>
    </row>
    <row r="110" spans="1:8" x14ac:dyDescent="0.25">
      <c r="C110" s="24" t="s">
        <v>225</v>
      </c>
      <c r="D110" s="44">
        <v>0</v>
      </c>
    </row>
    <row r="111" spans="1:8" x14ac:dyDescent="0.25">
      <c r="C111" s="24" t="s">
        <v>226</v>
      </c>
      <c r="D111" s="44">
        <v>0</v>
      </c>
      <c r="F111" s="42"/>
      <c r="G111" s="47"/>
    </row>
    <row r="112" spans="1:8" x14ac:dyDescent="0.25">
      <c r="B112" s="48"/>
      <c r="C112" s="13"/>
    </row>
    <row r="113" spans="1:8" x14ac:dyDescent="0.25">
      <c r="F113" s="4"/>
    </row>
    <row r="114" spans="1:8" x14ac:dyDescent="0.25">
      <c r="C114" s="30" t="s">
        <v>227</v>
      </c>
      <c r="D114" s="30"/>
      <c r="E114" s="30"/>
      <c r="F114" s="30"/>
      <c r="G114" s="31"/>
      <c r="H114" s="30"/>
    </row>
    <row r="115" spans="1:8" x14ac:dyDescent="0.25">
      <c r="C115" s="30" t="s">
        <v>228</v>
      </c>
      <c r="D115" s="30"/>
      <c r="E115" s="30"/>
      <c r="F115" s="30" t="s">
        <v>11</v>
      </c>
      <c r="G115" s="31" t="s">
        <v>12</v>
      </c>
      <c r="H115" s="30" t="s">
        <v>13</v>
      </c>
    </row>
    <row r="116" spans="1:8" x14ac:dyDescent="0.25">
      <c r="A116" s="1" t="s">
        <v>229</v>
      </c>
      <c r="C116" s="24" t="s">
        <v>230</v>
      </c>
      <c r="D116" s="15"/>
      <c r="E116" s="21"/>
      <c r="F116" s="49">
        <f>SUMIF(Table1345676856[[Industry ]],A116,Table1345676856[Market Value])</f>
        <v>0</v>
      </c>
      <c r="G116" s="50">
        <f>+F116/$F$102</f>
        <v>0</v>
      </c>
      <c r="H116" s="15"/>
    </row>
    <row r="117" spans="1:8" x14ac:dyDescent="0.25">
      <c r="A117" s="15" t="s">
        <v>231</v>
      </c>
      <c r="C117" s="15" t="s">
        <v>232</v>
      </c>
      <c r="D117" s="15"/>
      <c r="E117" s="21"/>
      <c r="F117" s="49">
        <f>SUMIF(Table1345676856[[Industry ]],A117,Table1345676856[Market Value])</f>
        <v>0</v>
      </c>
      <c r="G117" s="50">
        <f t="shared" ref="G117" si="3">+F117/$F$102</f>
        <v>0</v>
      </c>
      <c r="H117" s="15"/>
    </row>
    <row r="118" spans="1:8" x14ac:dyDescent="0.25">
      <c r="C118" s="15" t="s">
        <v>233</v>
      </c>
      <c r="D118" s="15"/>
      <c r="E118" s="21"/>
      <c r="F118" s="49">
        <f>SUMIF($E$130:$E$137,C118,H130:H137)</f>
        <v>0</v>
      </c>
      <c r="G118" s="50">
        <f>+F118/$F$102</f>
        <v>0</v>
      </c>
      <c r="H118" s="15"/>
    </row>
    <row r="119" spans="1:8" x14ac:dyDescent="0.25">
      <c r="C119" s="15" t="s">
        <v>234</v>
      </c>
      <c r="D119" s="15"/>
      <c r="E119" s="21"/>
      <c r="F119" s="49">
        <f t="shared" ref="F119:F127" si="4">SUMIF($E$130:$E$137,C119,H131:H138)</f>
        <v>0</v>
      </c>
      <c r="G119" s="50">
        <f t="shared" ref="G119:G127" si="5">+F119/$F$102</f>
        <v>0</v>
      </c>
      <c r="H119" s="15"/>
    </row>
    <row r="120" spans="1:8" x14ac:dyDescent="0.25">
      <c r="C120" s="15" t="s">
        <v>235</v>
      </c>
      <c r="D120" s="15"/>
      <c r="E120" s="21"/>
      <c r="F120" s="49">
        <f t="shared" si="4"/>
        <v>0</v>
      </c>
      <c r="G120" s="50">
        <f t="shared" si="5"/>
        <v>0</v>
      </c>
      <c r="H120" s="15"/>
    </row>
    <row r="121" spans="1:8" x14ac:dyDescent="0.25">
      <c r="C121" s="15" t="s">
        <v>236</v>
      </c>
      <c r="D121" s="15"/>
      <c r="E121" s="21"/>
      <c r="F121" s="49">
        <f t="shared" si="4"/>
        <v>0</v>
      </c>
      <c r="G121" s="50">
        <f t="shared" si="5"/>
        <v>0</v>
      </c>
      <c r="H121" s="15"/>
    </row>
    <row r="122" spans="1:8" x14ac:dyDescent="0.25">
      <c r="C122" s="15" t="s">
        <v>237</v>
      </c>
      <c r="D122" s="15"/>
      <c r="E122" s="21"/>
      <c r="F122" s="49">
        <f t="shared" si="4"/>
        <v>0</v>
      </c>
      <c r="G122" s="50">
        <f t="shared" si="5"/>
        <v>0</v>
      </c>
      <c r="H122" s="15"/>
    </row>
    <row r="123" spans="1:8" x14ac:dyDescent="0.25">
      <c r="C123" s="15" t="s">
        <v>238</v>
      </c>
      <c r="D123" s="15"/>
      <c r="E123" s="21"/>
      <c r="F123" s="49">
        <f t="shared" si="4"/>
        <v>0</v>
      </c>
      <c r="G123" s="50">
        <f t="shared" si="5"/>
        <v>0</v>
      </c>
      <c r="H123" s="15"/>
    </row>
    <row r="124" spans="1:8" x14ac:dyDescent="0.25">
      <c r="C124" s="15" t="s">
        <v>239</v>
      </c>
      <c r="D124" s="15"/>
      <c r="E124" s="21"/>
      <c r="F124" s="49">
        <f t="shared" si="4"/>
        <v>0</v>
      </c>
      <c r="G124" s="50">
        <f t="shared" si="5"/>
        <v>0</v>
      </c>
      <c r="H124" s="15"/>
    </row>
    <row r="125" spans="1:8" x14ac:dyDescent="0.25">
      <c r="C125" s="15" t="s">
        <v>240</v>
      </c>
      <c r="D125" s="15"/>
      <c r="E125" s="21"/>
      <c r="F125" s="49">
        <f>SUMIF($E$130:$E$137,C125,H137:H144)</f>
        <v>0</v>
      </c>
      <c r="G125" s="50">
        <f t="shared" si="5"/>
        <v>0</v>
      </c>
      <c r="H125" s="15"/>
    </row>
    <row r="126" spans="1:8" x14ac:dyDescent="0.25">
      <c r="C126" s="15" t="s">
        <v>241</v>
      </c>
      <c r="D126" s="15"/>
      <c r="E126" s="21"/>
      <c r="F126" s="49">
        <f t="shared" si="4"/>
        <v>0</v>
      </c>
      <c r="G126" s="50">
        <f t="shared" si="5"/>
        <v>0</v>
      </c>
      <c r="H126" s="15"/>
    </row>
    <row r="127" spans="1:8" x14ac:dyDescent="0.25">
      <c r="C127" s="15" t="s">
        <v>242</v>
      </c>
      <c r="D127" s="15"/>
      <c r="E127" s="21"/>
      <c r="F127" s="49">
        <f t="shared" si="4"/>
        <v>0</v>
      </c>
      <c r="G127" s="50">
        <f t="shared" si="5"/>
        <v>0</v>
      </c>
      <c r="H127" s="15"/>
    </row>
    <row r="130" spans="5:8" x14ac:dyDescent="0.25">
      <c r="E130" s="15" t="s">
        <v>233</v>
      </c>
      <c r="F130" s="15" t="s">
        <v>243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25">
      <c r="E131" s="15" t="s">
        <v>233</v>
      </c>
      <c r="F131" s="15" t="s">
        <v>244</v>
      </c>
      <c r="G131" s="7">
        <f t="shared" si="6"/>
        <v>0</v>
      </c>
      <c r="H131" s="1">
        <f t="shared" si="7"/>
        <v>0</v>
      </c>
    </row>
    <row r="132" spans="5:8" x14ac:dyDescent="0.25">
      <c r="E132" s="15" t="s">
        <v>233</v>
      </c>
      <c r="F132" s="15" t="s">
        <v>245</v>
      </c>
      <c r="G132" s="7">
        <f t="shared" si="6"/>
        <v>0</v>
      </c>
      <c r="H132" s="1">
        <f t="shared" si="7"/>
        <v>0</v>
      </c>
    </row>
    <row r="133" spans="5:8" x14ac:dyDescent="0.25">
      <c r="E133" s="15" t="s">
        <v>235</v>
      </c>
      <c r="F133" s="15" t="s">
        <v>246</v>
      </c>
      <c r="G133" s="7">
        <f t="shared" si="6"/>
        <v>0</v>
      </c>
      <c r="H133" s="1">
        <f t="shared" si="7"/>
        <v>0</v>
      </c>
    </row>
    <row r="134" spans="5:8" x14ac:dyDescent="0.25">
      <c r="E134" s="15" t="s">
        <v>236</v>
      </c>
      <c r="F134" s="15" t="s">
        <v>247</v>
      </c>
      <c r="G134" s="7">
        <f t="shared" si="6"/>
        <v>0</v>
      </c>
      <c r="H134" s="1">
        <f t="shared" si="7"/>
        <v>0</v>
      </c>
    </row>
    <row r="135" spans="5:8" x14ac:dyDescent="0.25">
      <c r="E135" s="15" t="s">
        <v>233</v>
      </c>
      <c r="F135" s="15" t="s">
        <v>248</v>
      </c>
      <c r="G135" s="7">
        <f t="shared" si="6"/>
        <v>0</v>
      </c>
      <c r="H135" s="1">
        <f t="shared" si="7"/>
        <v>0</v>
      </c>
    </row>
    <row r="136" spans="5:8" x14ac:dyDescent="0.25">
      <c r="E136" s="15" t="s">
        <v>236</v>
      </c>
      <c r="F136" s="15" t="s">
        <v>249</v>
      </c>
      <c r="G136" s="7">
        <f t="shared" si="6"/>
        <v>0</v>
      </c>
      <c r="H136" s="1">
        <f t="shared" si="7"/>
        <v>0</v>
      </c>
    </row>
    <row r="137" spans="5:8" x14ac:dyDescent="0.25">
      <c r="E137" s="15" t="s">
        <v>233</v>
      </c>
      <c r="F137" s="15" t="s">
        <v>250</v>
      </c>
      <c r="G137" s="7">
        <f t="shared" si="6"/>
        <v>0</v>
      </c>
      <c r="H137" s="1">
        <f t="shared" si="7"/>
        <v>0</v>
      </c>
    </row>
    <row r="138" spans="5:8" x14ac:dyDescent="0.25">
      <c r="G138" s="7" t="s">
        <v>251</v>
      </c>
      <c r="H138" s="1" t="s">
        <v>251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2023-11-06T05:35:59Z</dcterms:created>
  <dcterms:modified xsi:type="dcterms:W3CDTF">2023-11-06T05:36:16Z</dcterms:modified>
</cp:coreProperties>
</file>